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725" windowHeight="9225" activeTab="1"/>
  </bookViews>
  <sheets>
    <sheet name="明细" sheetId="6" r:id="rId1"/>
    <sheet name="汇总" sheetId="7" r:id="rId2"/>
    <sheet name="专项债券用作项目资本金的10个领域及国家重大战略项目分类" sheetId="4" state="hidden" r:id="rId3"/>
  </sheets>
  <definedNames>
    <definedName name="_xlnm._FilterDatabase" localSheetId="0" hidden="1">明细!$A$3:$I$14</definedName>
    <definedName name="_xlnm._FilterDatabase" localSheetId="1" hidden="1">汇总!$A$3:$F$11</definedName>
    <definedName name="_xlnm.Print_Area" localSheetId="0">明细!$A$1:$I$14</definedName>
    <definedName name="_xlnm.Print_Titles" localSheetId="0">明细!$3:$3</definedName>
  </definedNames>
  <calcPr calcId="144525"/>
</workbook>
</file>

<file path=xl/sharedStrings.xml><?xml version="1.0" encoding="utf-8"?>
<sst xmlns="http://schemas.openxmlformats.org/spreadsheetml/2006/main" count="105" uniqueCount="66">
  <si>
    <t>天津市2022年第九批新增政府专项债券明细表</t>
  </si>
  <si>
    <t>单位：亿元</t>
  </si>
  <si>
    <t>序号</t>
  </si>
  <si>
    <t>债券名称</t>
  </si>
  <si>
    <t>债券期限
（年）</t>
  </si>
  <si>
    <t>新发/续发</t>
  </si>
  <si>
    <t>还本方式</t>
  </si>
  <si>
    <t>具体还本方式</t>
  </si>
  <si>
    <t>项目名称</t>
  </si>
  <si>
    <t>区划</t>
  </si>
  <si>
    <t>发行金额</t>
  </si>
  <si>
    <t>合计</t>
  </si>
  <si>
    <t>2022年天津市政府专项债券（七十三期）</t>
  </si>
  <si>
    <t>新发</t>
  </si>
  <si>
    <t>分年等本金还本</t>
  </si>
  <si>
    <t>从债券存续期第11年开始还本，每年还本金的5%</t>
  </si>
  <si>
    <t>天津市“十四五”期间城市旧供水管网改造工程（自来水集团第一批）项目</t>
  </si>
  <si>
    <t>市本级</t>
  </si>
  <si>
    <t>2022年天津市政府专项债券（七十二期）</t>
  </si>
  <si>
    <t>从债券存续期第11年开始还本，每年还本金的10%</t>
  </si>
  <si>
    <t>天津市红桥区妇幼保健计划生育服务中心迁址新建工程</t>
  </si>
  <si>
    <t>红桥区</t>
  </si>
  <si>
    <t>2022年天津市政府专项债券（七十期）</t>
  </si>
  <si>
    <t>从债券存续期第6年开始还本，每年还本金的10%</t>
  </si>
  <si>
    <t>国际医疗器械产业园基础设施提升改造工程</t>
  </si>
  <si>
    <t>东丽区</t>
  </si>
  <si>
    <t>2022年天津市政府专项债券（六十七期）</t>
  </si>
  <si>
    <t>含权</t>
  </si>
  <si>
    <t>5+2</t>
  </si>
  <si>
    <t>国家会展中心二期项目</t>
  </si>
  <si>
    <t>津南区</t>
  </si>
  <si>
    <t>国家会展中心配套设施改建项目</t>
  </si>
  <si>
    <t>2022年天津市政府专项债券（六十八期）</t>
  </si>
  <si>
    <t>续发</t>
  </si>
  <si>
    <t>到期一次还本</t>
  </si>
  <si>
    <t>京滨工业园基础设施及交通工程</t>
  </si>
  <si>
    <t>武清区</t>
  </si>
  <si>
    <t>大北涧沽镇独立村乡村振兴示范村及船沽村乡村振兴项目</t>
  </si>
  <si>
    <t>宁河区</t>
  </si>
  <si>
    <t>天津市津沽粮食工业有限公司提升改造工程</t>
  </si>
  <si>
    <t>2022年天津市政府专项债券（七十一期）</t>
  </si>
  <si>
    <t>从债券存续期第11年开始还本，每年还本金的20%</t>
  </si>
  <si>
    <t>国家储备林建设-天津市蓟县生态储备林项目（北部山地片区津围北二线）</t>
  </si>
  <si>
    <t>蓟州区</t>
  </si>
  <si>
    <t>2022年天津市政府专项债券（六十九期）</t>
  </si>
  <si>
    <t>京滨城际滨海西站市政配套工程</t>
  </si>
  <si>
    <t>滨海新区</t>
  </si>
  <si>
    <t>天津市2022年第九批新增政府专项债券表</t>
  </si>
  <si>
    <t>铁路</t>
  </si>
  <si>
    <t>否</t>
  </si>
  <si>
    <t>收费公路</t>
  </si>
  <si>
    <t>京津冀协同发展</t>
  </si>
  <si>
    <t>干线机场</t>
  </si>
  <si>
    <t>长江经济带发展</t>
  </si>
  <si>
    <t>内河航电枢纽和港口</t>
  </si>
  <si>
    <t>“一带一路”建设</t>
  </si>
  <si>
    <t>城市停车场</t>
  </si>
  <si>
    <t>粤港澳大湾区建设</t>
  </si>
  <si>
    <t>天然气管网和储气设施</t>
  </si>
  <si>
    <t>长三角一体化发展</t>
  </si>
  <si>
    <t>城乡电网</t>
  </si>
  <si>
    <t>推进海南全面深化改革开放</t>
  </si>
  <si>
    <t>水利</t>
  </si>
  <si>
    <t>黄河流域生态保护和高质量发展</t>
  </si>
  <si>
    <t>城镇污水垃圾处理</t>
  </si>
  <si>
    <t>供水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</si>
</sst>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11" applyNumberFormat="0" applyFont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" fillId="0" borderId="0">
      <protection locked="0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177" fontId="0" fillId="0" borderId="0" xfId="0" applyNumberFormat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177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177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 wrapText="1"/>
      <protection locked="0"/>
    </xf>
    <xf numFmtId="177" fontId="2" fillId="0" borderId="0" xfId="0" applyNumberFormat="1" applyFont="1" applyFill="1" applyAlignment="1" applyProtection="1">
      <alignment horizontal="right" vertical="center" wrapText="1" indent="2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NumberFormat="1" applyFont="1" applyFill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 wrapText="1" indent="2"/>
      <protection locked="0"/>
    </xf>
    <xf numFmtId="177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1 5" xfId="34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2 2 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2 4" xfId="57"/>
    <cellStyle name="常规 14" xfId="58"/>
    <cellStyle name="常规 15" xfId="59"/>
    <cellStyle name="常规 20" xfId="60"/>
    <cellStyle name="常规 17" xfId="61"/>
    <cellStyle name="常规 18" xfId="62"/>
    <cellStyle name="常规 2" xfId="63"/>
    <cellStyle name="常规 3" xfId="64"/>
    <cellStyle name="常规 4 3" xfId="65"/>
    <cellStyle name="常规 7" xfId="66"/>
    <cellStyle name="常规 8" xfId="67"/>
    <cellStyle name="常规 9" xfId="68"/>
    <cellStyle name="千位分隔 2" xfId="69"/>
    <cellStyle name="千位分隔 4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showZeros="0" view="pageBreakPreview" zoomScaleNormal="82" zoomScaleSheetLayoutView="100" workbookViewId="0">
      <selection activeCell="I14" sqref="A3:I14"/>
    </sheetView>
  </sheetViews>
  <sheetFormatPr defaultColWidth="8.90833333333333" defaultRowHeight="13.5"/>
  <cols>
    <col min="1" max="1" width="5.59166666666667" style="21" customWidth="1"/>
    <col min="2" max="2" width="13.75" style="2" customWidth="1"/>
    <col min="3" max="3" width="8.75" style="26" customWidth="1"/>
    <col min="4" max="4" width="6.16666666666667" style="26" customWidth="1"/>
    <col min="5" max="5" width="13.9666666666667" style="26" customWidth="1"/>
    <col min="6" max="6" width="17.375" style="26" customWidth="1"/>
    <col min="7" max="7" width="26.7583333333333" style="26" customWidth="1"/>
    <col min="8" max="8" width="9.10833333333333" style="26" customWidth="1"/>
    <col min="9" max="9" width="10.375" style="27" customWidth="1"/>
    <col min="10" max="16384" width="8.90833333333333" style="21"/>
  </cols>
  <sheetData>
    <row r="1" s="21" customFormat="1" ht="57" customHeight="1" spans="1:9">
      <c r="A1" s="28" t="s">
        <v>0</v>
      </c>
      <c r="B1" s="4"/>
      <c r="C1" s="4"/>
      <c r="D1" s="4"/>
      <c r="E1" s="4"/>
      <c r="F1" s="4"/>
      <c r="G1" s="4"/>
      <c r="H1" s="4"/>
      <c r="I1" s="43"/>
    </row>
    <row r="2" s="22" customFormat="1" ht="21" customHeight="1" spans="2:9">
      <c r="B2" s="29"/>
      <c r="C2" s="30"/>
      <c r="D2" s="30"/>
      <c r="E2" s="30"/>
      <c r="F2" s="30"/>
      <c r="G2" s="30"/>
      <c r="H2" s="30"/>
      <c r="I2" s="5" t="s">
        <v>1</v>
      </c>
    </row>
    <row r="3" s="23" customFormat="1" ht="57" customHeight="1" spans="1:9">
      <c r="A3" s="31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s="24" customFormat="1" ht="32" customHeight="1" spans="1:9">
      <c r="A4" s="32" t="s">
        <v>11</v>
      </c>
      <c r="B4" s="33"/>
      <c r="C4" s="34"/>
      <c r="D4" s="34"/>
      <c r="E4" s="34"/>
      <c r="F4" s="34"/>
      <c r="G4" s="34"/>
      <c r="H4" s="34"/>
      <c r="I4" s="44">
        <f>SUM(I5:I14)</f>
        <v>46.72</v>
      </c>
    </row>
    <row r="5" s="24" customFormat="1" ht="48" customHeight="1" spans="1:9">
      <c r="A5" s="12">
        <v>1</v>
      </c>
      <c r="B5" s="35" t="s">
        <v>12</v>
      </c>
      <c r="C5" s="35">
        <v>30</v>
      </c>
      <c r="D5" s="15" t="s">
        <v>13</v>
      </c>
      <c r="E5" s="35" t="s">
        <v>14</v>
      </c>
      <c r="F5" s="35" t="s">
        <v>15</v>
      </c>
      <c r="G5" s="35" t="s">
        <v>16</v>
      </c>
      <c r="H5" s="36" t="s">
        <v>17</v>
      </c>
      <c r="I5" s="45">
        <v>0.3</v>
      </c>
    </row>
    <row r="6" s="24" customFormat="1" ht="48" customHeight="1" spans="1:9">
      <c r="A6" s="12">
        <v>2</v>
      </c>
      <c r="B6" s="35" t="s">
        <v>18</v>
      </c>
      <c r="C6" s="35">
        <v>20</v>
      </c>
      <c r="D6" s="15" t="s">
        <v>13</v>
      </c>
      <c r="E6" s="37" t="s">
        <v>14</v>
      </c>
      <c r="F6" s="35" t="s">
        <v>19</v>
      </c>
      <c r="G6" s="35" t="s">
        <v>20</v>
      </c>
      <c r="H6" s="35" t="s">
        <v>21</v>
      </c>
      <c r="I6" s="46">
        <v>0.4</v>
      </c>
    </row>
    <row r="7" s="24" customFormat="1" ht="48" customHeight="1" spans="1:9">
      <c r="A7" s="12">
        <v>3</v>
      </c>
      <c r="B7" s="35" t="s">
        <v>22</v>
      </c>
      <c r="C7" s="35">
        <v>15</v>
      </c>
      <c r="D7" s="15" t="s">
        <v>13</v>
      </c>
      <c r="E7" s="37" t="s">
        <v>14</v>
      </c>
      <c r="F7" s="38" t="s">
        <v>23</v>
      </c>
      <c r="G7" s="35" t="s">
        <v>24</v>
      </c>
      <c r="H7" s="35" t="s">
        <v>25</v>
      </c>
      <c r="I7" s="47">
        <v>0.4</v>
      </c>
    </row>
    <row r="8" s="24" customFormat="1" ht="48" customHeight="1" spans="1:9">
      <c r="A8" s="12">
        <v>4</v>
      </c>
      <c r="B8" s="35" t="s">
        <v>26</v>
      </c>
      <c r="C8" s="35">
        <v>7</v>
      </c>
      <c r="D8" s="39" t="s">
        <v>13</v>
      </c>
      <c r="E8" s="35" t="s">
        <v>27</v>
      </c>
      <c r="F8" s="35" t="s">
        <v>28</v>
      </c>
      <c r="G8" s="35" t="s">
        <v>29</v>
      </c>
      <c r="H8" s="36" t="s">
        <v>30</v>
      </c>
      <c r="I8" s="45">
        <v>37</v>
      </c>
    </row>
    <row r="9" s="24" customFormat="1" ht="48" customHeight="1" spans="1:9">
      <c r="A9" s="12">
        <v>5</v>
      </c>
      <c r="B9" s="35" t="s">
        <v>26</v>
      </c>
      <c r="C9" s="35">
        <v>7</v>
      </c>
      <c r="D9" s="15" t="s">
        <v>13</v>
      </c>
      <c r="E9" s="37" t="s">
        <v>27</v>
      </c>
      <c r="F9" s="38" t="s">
        <v>28</v>
      </c>
      <c r="G9" s="35" t="s">
        <v>31</v>
      </c>
      <c r="H9" s="35" t="s">
        <v>30</v>
      </c>
      <c r="I9" s="48">
        <v>0.9</v>
      </c>
    </row>
    <row r="10" s="24" customFormat="1" ht="48" customHeight="1" spans="1:9">
      <c r="A10" s="12">
        <v>6</v>
      </c>
      <c r="B10" s="35" t="s">
        <v>32</v>
      </c>
      <c r="C10" s="35">
        <v>10</v>
      </c>
      <c r="D10" s="15" t="s">
        <v>33</v>
      </c>
      <c r="E10" s="35" t="s">
        <v>34</v>
      </c>
      <c r="F10" s="35" t="s">
        <v>34</v>
      </c>
      <c r="G10" s="35" t="s">
        <v>35</v>
      </c>
      <c r="H10" s="36" t="s">
        <v>36</v>
      </c>
      <c r="I10" s="45">
        <v>5</v>
      </c>
    </row>
    <row r="11" s="25" customFormat="1" ht="48" customHeight="1" spans="1:9">
      <c r="A11" s="12">
        <v>7</v>
      </c>
      <c r="B11" s="35" t="s">
        <v>18</v>
      </c>
      <c r="C11" s="35">
        <v>20</v>
      </c>
      <c r="D11" s="15" t="s">
        <v>13</v>
      </c>
      <c r="E11" s="35" t="s">
        <v>14</v>
      </c>
      <c r="F11" s="35" t="s">
        <v>19</v>
      </c>
      <c r="G11" s="35" t="s">
        <v>37</v>
      </c>
      <c r="H11" s="36" t="s">
        <v>38</v>
      </c>
      <c r="I11" s="45">
        <v>0.1</v>
      </c>
    </row>
    <row r="12" s="24" customFormat="1" ht="48" customHeight="1" spans="1:9">
      <c r="A12" s="12">
        <v>8</v>
      </c>
      <c r="B12" s="35" t="s">
        <v>22</v>
      </c>
      <c r="C12" s="35">
        <v>15</v>
      </c>
      <c r="D12" s="15" t="s">
        <v>13</v>
      </c>
      <c r="E12" s="35" t="s">
        <v>14</v>
      </c>
      <c r="F12" s="35" t="s">
        <v>23</v>
      </c>
      <c r="G12" s="35" t="s">
        <v>39</v>
      </c>
      <c r="H12" s="36" t="s">
        <v>38</v>
      </c>
      <c r="I12" s="45">
        <v>0.2</v>
      </c>
    </row>
    <row r="13" s="25" customFormat="1" ht="48" customHeight="1" spans="1:9">
      <c r="A13" s="12">
        <v>9</v>
      </c>
      <c r="B13" s="35" t="s">
        <v>40</v>
      </c>
      <c r="C13" s="35">
        <v>15</v>
      </c>
      <c r="D13" s="39" t="s">
        <v>33</v>
      </c>
      <c r="E13" s="37" t="s">
        <v>14</v>
      </c>
      <c r="F13" s="35" t="s">
        <v>41</v>
      </c>
      <c r="G13" s="35" t="s">
        <v>42</v>
      </c>
      <c r="H13" s="36" t="s">
        <v>43</v>
      </c>
      <c r="I13" s="45">
        <v>0.42</v>
      </c>
    </row>
    <row r="14" s="25" customFormat="1" ht="48" customHeight="1" spans="1:9">
      <c r="A14" s="16">
        <v>10</v>
      </c>
      <c r="B14" s="40" t="s">
        <v>44</v>
      </c>
      <c r="C14" s="40">
        <v>15</v>
      </c>
      <c r="D14" s="41" t="s">
        <v>33</v>
      </c>
      <c r="E14" s="40" t="s">
        <v>34</v>
      </c>
      <c r="F14" s="40" t="s">
        <v>34</v>
      </c>
      <c r="G14" s="40" t="s">
        <v>45</v>
      </c>
      <c r="H14" s="42" t="s">
        <v>46</v>
      </c>
      <c r="I14" s="49">
        <v>2</v>
      </c>
    </row>
  </sheetData>
  <autoFilter ref="A3:I14">
    <extLst/>
  </autoFilter>
  <mergeCells count="3">
    <mergeCell ref="A1:I1"/>
    <mergeCell ref="A4:B4"/>
    <mergeCell ref="C4:F4"/>
  </mergeCells>
  <printOptions horizontalCentered="1"/>
  <pageMargins left="0.472222222222222" right="0.472222222222222" top="0.393055555555556" bottom="0.393055555555556" header="0.314583333333333" footer="0.314583333333333"/>
  <pageSetup paperSize="9" scale="85" fitToHeight="0" orientation="portrait" horizontalDpi="600"/>
  <headerFooter>
    <oddFooter>&amp;C第 &amp;P 页，共 &amp;N 页</oddFooter>
  </headerFooter>
  <ignoredErrors>
    <ignoredError sqref="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selection activeCell="A1" sqref="$A1:$XFD6"/>
    </sheetView>
  </sheetViews>
  <sheetFormatPr defaultColWidth="9" defaultRowHeight="13.5" outlineLevelCol="5"/>
  <cols>
    <col min="2" max="2" width="20.625" style="2" customWidth="1"/>
    <col min="3" max="4" width="13.75" style="2" customWidth="1"/>
    <col min="5" max="5" width="18.75" style="2" customWidth="1"/>
    <col min="6" max="6" width="10.375" style="3" customWidth="1"/>
  </cols>
  <sheetData>
    <row r="1" ht="51" customHeight="1" spans="1:6">
      <c r="A1" s="4" t="s">
        <v>47</v>
      </c>
      <c r="B1" s="4"/>
      <c r="C1" s="4"/>
      <c r="D1" s="4"/>
      <c r="E1" s="4"/>
      <c r="F1" s="4"/>
    </row>
    <row r="2" spans="6:6">
      <c r="F2" s="5" t="s">
        <v>1</v>
      </c>
    </row>
    <row r="3" ht="42" customHeight="1" spans="1:6">
      <c r="A3" s="6" t="s">
        <v>2</v>
      </c>
      <c r="B3" s="7" t="s">
        <v>3</v>
      </c>
      <c r="C3" s="7" t="s">
        <v>4</v>
      </c>
      <c r="D3" s="7" t="s">
        <v>6</v>
      </c>
      <c r="E3" s="7" t="s">
        <v>7</v>
      </c>
      <c r="F3" s="8" t="s">
        <v>10</v>
      </c>
    </row>
    <row r="4" ht="31" customHeight="1" spans="1:6">
      <c r="A4" s="9"/>
      <c r="B4" s="10"/>
      <c r="C4" s="10"/>
      <c r="D4" s="10"/>
      <c r="E4" s="10"/>
      <c r="F4" s="11">
        <f>SUM(F5:F11)</f>
        <v>46.72</v>
      </c>
    </row>
    <row r="5" ht="54" customHeight="1" spans="1:6">
      <c r="A5" s="12">
        <v>1</v>
      </c>
      <c r="B5" s="13" t="s">
        <v>26</v>
      </c>
      <c r="C5" s="14">
        <f>VLOOKUP(B5,明细!$B$5:$C$14,2,0)</f>
        <v>7</v>
      </c>
      <c r="D5" s="14" t="str">
        <f>VLOOKUP(B5,明细!$B$5:$E$14,4,0)</f>
        <v>含权</v>
      </c>
      <c r="E5" s="15" t="str">
        <f>VLOOKUP(B5,明细!$B$5:$F$14,5,0)</f>
        <v>5+2</v>
      </c>
      <c r="F5" s="11">
        <f>SUMIF(明细!$B$5:$B$14,B5,明细!$I$5:$I$14)</f>
        <v>37.9</v>
      </c>
    </row>
    <row r="6" ht="54" customHeight="1" spans="1:6">
      <c r="A6" s="12">
        <v>2</v>
      </c>
      <c r="B6" s="13" t="s">
        <v>32</v>
      </c>
      <c r="C6" s="14">
        <f>VLOOKUP(B6,明细!$B$5:$C$14,2,0)</f>
        <v>10</v>
      </c>
      <c r="D6" s="14" t="str">
        <f>VLOOKUP(B6,明细!$B$5:$E$14,4,0)</f>
        <v>到期一次还本</v>
      </c>
      <c r="E6" s="15" t="str">
        <f>VLOOKUP(B6,明细!$B$5:$F$14,5,0)</f>
        <v>到期一次还本</v>
      </c>
      <c r="F6" s="11">
        <f>SUMIF(明细!$B$5:$B$14,B6,明细!$I$5:$I$14)</f>
        <v>5</v>
      </c>
    </row>
    <row r="7" customFormat="1" ht="54" customHeight="1" spans="1:6">
      <c r="A7" s="12">
        <v>3</v>
      </c>
      <c r="B7" s="13" t="s">
        <v>44</v>
      </c>
      <c r="C7" s="14">
        <f>VLOOKUP(B7,明细!$B$5:$C$14,2,0)</f>
        <v>15</v>
      </c>
      <c r="D7" s="14" t="str">
        <f>VLOOKUP(B7,明细!$B$5:$E$14,4,0)</f>
        <v>到期一次还本</v>
      </c>
      <c r="E7" s="15" t="str">
        <f>VLOOKUP(B7,明细!$B$5:$F$14,5,0)</f>
        <v>到期一次还本</v>
      </c>
      <c r="F7" s="11">
        <f>SUMIF(明细!$B$5:$B$14,B7,明细!$I$5:$I$14)</f>
        <v>2</v>
      </c>
    </row>
    <row r="8" ht="54" customHeight="1" spans="1:6">
      <c r="A8" s="12">
        <v>4</v>
      </c>
      <c r="B8" s="13" t="s">
        <v>22</v>
      </c>
      <c r="C8" s="14">
        <f>VLOOKUP(B8,明细!$B$5:$C$14,2,0)</f>
        <v>15</v>
      </c>
      <c r="D8" s="14" t="str">
        <f>VLOOKUP(B8,明细!$B$5:$E$14,4,0)</f>
        <v>分年等本金还本</v>
      </c>
      <c r="E8" s="15" t="str">
        <f>VLOOKUP(B8,明细!$B$5:$F$14,5,0)</f>
        <v>从债券存续期第6年开始还本，每年还本金的10%</v>
      </c>
      <c r="F8" s="11">
        <f>SUMIF(明细!$B$5:$B$14,B8,明细!$I$5:$I$14)</f>
        <v>0.6</v>
      </c>
    </row>
    <row r="9" customFormat="1" ht="54" customHeight="1" spans="1:6">
      <c r="A9" s="12">
        <v>5</v>
      </c>
      <c r="B9" s="13" t="s">
        <v>40</v>
      </c>
      <c r="C9" s="14">
        <f>VLOOKUP(B9,明细!$B$5:$C$14,2,0)</f>
        <v>15</v>
      </c>
      <c r="D9" s="14" t="str">
        <f>VLOOKUP(B9,明细!$B$5:$E$14,4,0)</f>
        <v>分年等本金还本</v>
      </c>
      <c r="E9" s="15" t="str">
        <f>VLOOKUP(B9,明细!$B$5:$F$14,5,0)</f>
        <v>从债券存续期第11年开始还本，每年还本金的20%</v>
      </c>
      <c r="F9" s="11">
        <f>SUMIF(明细!$B$5:$B$14,B9,明细!$I$5:$I$14)</f>
        <v>0.42</v>
      </c>
    </row>
    <row r="10" s="1" customFormat="1" ht="54" customHeight="1" spans="1:6">
      <c r="A10" s="12">
        <v>6</v>
      </c>
      <c r="B10" s="13" t="s">
        <v>18</v>
      </c>
      <c r="C10" s="14">
        <f>VLOOKUP(B10,明细!$B$5:$C$14,2,0)</f>
        <v>20</v>
      </c>
      <c r="D10" s="14" t="str">
        <f>VLOOKUP(B10,明细!$B$5:$E$14,4,0)</f>
        <v>分年等本金还本</v>
      </c>
      <c r="E10" s="15" t="str">
        <f>VLOOKUP(B10,明细!$B$5:$F$14,5,0)</f>
        <v>从债券存续期第11年开始还本，每年还本金的10%</v>
      </c>
      <c r="F10" s="11">
        <f>SUMIF(明细!$B$5:$B$14,B10,明细!$I$5:$I$14)</f>
        <v>0.5</v>
      </c>
    </row>
    <row r="11" ht="54" customHeight="1" spans="1:6">
      <c r="A11" s="16">
        <v>7</v>
      </c>
      <c r="B11" s="17" t="s">
        <v>12</v>
      </c>
      <c r="C11" s="18">
        <f>VLOOKUP(B11,明细!$B$5:$C$14,2,0)</f>
        <v>30</v>
      </c>
      <c r="D11" s="18" t="str">
        <f>VLOOKUP(B11,明细!$B$5:$E$14,4,0)</f>
        <v>分年等本金还本</v>
      </c>
      <c r="E11" s="19" t="str">
        <f>VLOOKUP(B11,明细!$B$5:$F$14,5,0)</f>
        <v>从债券存续期第11年开始还本，每年还本金的5%</v>
      </c>
      <c r="F11" s="20">
        <f>SUMIF(明细!$B$5:$B$14,B11,明细!$I$5:$I$14)</f>
        <v>0.3</v>
      </c>
    </row>
    <row r="12" spans="3:5">
      <c r="C12"/>
      <c r="D12"/>
      <c r="E12"/>
    </row>
    <row r="13" spans="2:5">
      <c r="B13"/>
      <c r="C13"/>
      <c r="D13"/>
      <c r="E13"/>
    </row>
    <row r="14" spans="2:5">
      <c r="B14"/>
      <c r="C14"/>
      <c r="D14"/>
      <c r="E14"/>
    </row>
    <row r="15" spans="2:5">
      <c r="B15"/>
      <c r="C15"/>
      <c r="D15"/>
      <c r="E15"/>
    </row>
    <row r="16" spans="2:5">
      <c r="B16"/>
      <c r="C16"/>
      <c r="D16"/>
      <c r="E16"/>
    </row>
    <row r="17" spans="2:5">
      <c r="B17"/>
      <c r="C17"/>
      <c r="D17"/>
      <c r="E17"/>
    </row>
    <row r="18" spans="2:5">
      <c r="B18"/>
      <c r="C18"/>
      <c r="D18"/>
      <c r="E18"/>
    </row>
    <row r="19" spans="2:5">
      <c r="B19"/>
      <c r="C19"/>
      <c r="D19"/>
      <c r="E19"/>
    </row>
    <row r="20" spans="2:5">
      <c r="B20"/>
      <c r="C20"/>
      <c r="D20"/>
      <c r="E20"/>
    </row>
    <row r="21" spans="2:5">
      <c r="B21"/>
      <c r="C21"/>
      <c r="D21"/>
      <c r="E21"/>
    </row>
    <row r="22" spans="2:5">
      <c r="B22"/>
      <c r="C22"/>
      <c r="D22"/>
      <c r="E22"/>
    </row>
    <row r="23" spans="2:5">
      <c r="B23"/>
      <c r="C23"/>
      <c r="D23"/>
      <c r="E23"/>
    </row>
    <row r="24" spans="2:5">
      <c r="B24"/>
      <c r="C24"/>
      <c r="D24"/>
      <c r="E24"/>
    </row>
    <row r="25" spans="2:5">
      <c r="B25"/>
      <c r="C25"/>
      <c r="D25"/>
      <c r="E25"/>
    </row>
    <row r="26" spans="2:5">
      <c r="B26"/>
      <c r="C26"/>
      <c r="D26"/>
      <c r="E26"/>
    </row>
    <row r="27" spans="2:5">
      <c r="B27"/>
      <c r="C27"/>
      <c r="D27"/>
      <c r="E27"/>
    </row>
    <row r="28" spans="2:5">
      <c r="B28"/>
      <c r="C28"/>
      <c r="D28"/>
      <c r="E28"/>
    </row>
    <row r="29" spans="2:5">
      <c r="B29"/>
      <c r="C29"/>
      <c r="D29"/>
      <c r="E29"/>
    </row>
    <row r="30" spans="2:5">
      <c r="B30"/>
      <c r="C30"/>
      <c r="D30"/>
      <c r="E30"/>
    </row>
    <row r="31" spans="2:5">
      <c r="B31"/>
      <c r="C31"/>
      <c r="D31"/>
      <c r="E31"/>
    </row>
    <row r="32" spans="2:5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</sheetData>
  <autoFilter ref="A3:F11">
    <extLst/>
  </autoFilter>
  <mergeCells count="1">
    <mergeCell ref="A1:F1"/>
  </mergeCells>
  <printOptions horizontalCentered="1"/>
  <pageMargins left="0.708333333333333" right="0.708333333333333" top="0.708333333333333" bottom="0.708333333333333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13"/>
  <sheetViews>
    <sheetView workbookViewId="0">
      <selection activeCell="E14" sqref="E14"/>
    </sheetView>
  </sheetViews>
  <sheetFormatPr defaultColWidth="9" defaultRowHeight="13.5" outlineLevelCol="5"/>
  <sheetData>
    <row r="4" spans="3:6">
      <c r="C4" t="s">
        <v>48</v>
      </c>
      <c r="F4" t="s">
        <v>49</v>
      </c>
    </row>
    <row r="5" spans="3:6">
      <c r="C5" t="s">
        <v>50</v>
      </c>
      <c r="F5" t="s">
        <v>51</v>
      </c>
    </row>
    <row r="6" spans="3:6">
      <c r="C6" t="s">
        <v>52</v>
      </c>
      <c r="F6" t="s">
        <v>53</v>
      </c>
    </row>
    <row r="7" spans="3:6">
      <c r="C7" t="s">
        <v>54</v>
      </c>
      <c r="F7" t="s">
        <v>55</v>
      </c>
    </row>
    <row r="8" spans="3:6">
      <c r="C8" t="s">
        <v>56</v>
      </c>
      <c r="F8" t="s">
        <v>57</v>
      </c>
    </row>
    <row r="9" spans="3:6">
      <c r="C9" t="s">
        <v>58</v>
      </c>
      <c r="F9" t="s">
        <v>59</v>
      </c>
    </row>
    <row r="10" spans="3:6">
      <c r="C10" t="s">
        <v>60</v>
      </c>
      <c r="F10" t="s">
        <v>61</v>
      </c>
    </row>
    <row r="11" spans="3:6">
      <c r="C11" t="s">
        <v>62</v>
      </c>
      <c r="F11" t="s">
        <v>63</v>
      </c>
    </row>
    <row r="12" spans="3:3">
      <c r="C12" t="s">
        <v>64</v>
      </c>
    </row>
    <row r="13" spans="3:3">
      <c r="C13" t="s">
        <v>65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汇总</vt:lpstr>
      <vt:lpstr>专项债券用作项目资本金的10个领域及国家重大战略项目分类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18810</dc:creator>
  <cp:lastModifiedBy>Administrator</cp:lastModifiedBy>
  <dcterms:created xsi:type="dcterms:W3CDTF">2020-03-01T02:04:00Z</dcterms:created>
  <dcterms:modified xsi:type="dcterms:W3CDTF">2022-10-11T06:01:42Z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1CA445A8DDCC434B88E6C741E6C69C5F</vt:lpwstr>
  </property>
</Properties>
</file>